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ip budget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DD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0" customWidth="1"/>
    <col min="2" max="2" width="14" customWidth="1"/>
  </cols>
  <sheetData>
    <row r="1">
      <c r="A1" t="inlineStr" s="1">
        <is>
          <t>Trip budget sheet</t>
        </is>
      </c>
    </row>
    <row r="2">
      <c r="A2" t="inlineStr" s="0">
        <is>
          <t>Example, not a price. Replace the sample figures with your own quotes. Percentages as plain numbers: 12 means 12%.</t>
        </is>
      </c>
    </row>
    <row r="4">
      <c r="A4" t="inlineStr" s="0">
        <is>
          <t>Travelers</t>
        </is>
      </c>
      <c r="B4" s="4">
        <v>2</v>
      </c>
    </row>
    <row r="5">
      <c r="A5" t="inlineStr" s="0">
        <is>
          <t>Nights</t>
        </is>
      </c>
      <c r="B5" s="4">
        <v>7</v>
      </c>
    </row>
    <row r="6">
      <c r="A6" t="inlineStr" s="0">
        <is>
          <t>Rooms</t>
        </is>
      </c>
      <c r="B6" s="4">
        <v>1</v>
      </c>
    </row>
    <row r="7">
      <c r="A7" t="inlineStr" s="0">
        <is>
          <t>Hotel per night</t>
        </is>
      </c>
      <c r="B7" s="4">
        <v>180</v>
      </c>
    </row>
    <row r="8">
      <c r="A8" t="inlineStr" s="0">
        <is>
          <t>Hotel tax %</t>
        </is>
      </c>
      <c r="B8" s="4">
        <v>12</v>
      </c>
    </row>
    <row r="9">
      <c r="A9" t="inlineStr" s="0">
        <is>
          <t>Resort fee / night</t>
        </is>
      </c>
      <c r="B9" s="4">
        <v>30</v>
      </c>
    </row>
    <row r="10">
      <c r="A10" t="inlineStr" s="0">
        <is>
          <t>Flights per person</t>
        </is>
      </c>
      <c r="B10" s="4">
        <v>420</v>
      </c>
    </row>
    <row r="11">
      <c r="A11" t="inlineStr" s="0">
        <is>
          <t>Car per day</t>
        </is>
      </c>
      <c r="B11" s="4">
        <v>48</v>
      </c>
    </row>
    <row r="12">
      <c r="A12" t="inlineStr" s="0">
        <is>
          <t>Car days</t>
        </is>
      </c>
      <c r="B12" s="4">
        <v>5</v>
      </c>
    </row>
    <row r="13">
      <c r="A13" t="inlineStr" s="0">
        <is>
          <t>Young driver / day</t>
        </is>
      </c>
      <c r="B13" s="4">
        <v>0</v>
      </c>
    </row>
    <row r="14">
      <c r="A14" t="inlineStr" s="0">
        <is>
          <t>Food p.p. / day</t>
        </is>
      </c>
      <c r="B14" s="4">
        <v>45</v>
      </c>
    </row>
    <row r="15">
      <c r="A15" t="inlineStr" s="0">
        <is>
          <t>Activities</t>
        </is>
      </c>
      <c r="B15" s="4">
        <v>300</v>
      </c>
    </row>
    <row r="16">
      <c r="A16" t="inlineStr" s="0">
        <is>
          <t>Insurance</t>
        </is>
      </c>
      <c r="B16" s="4">
        <v>96</v>
      </c>
    </row>
    <row r="17">
      <c r="A17" t="inlineStr" s="0">
        <is>
          <t>Card fee %</t>
        </is>
      </c>
      <c r="B17" s="4">
        <v>3</v>
      </c>
    </row>
    <row r="18">
      <c r="A18" t="inlineStr" s="0">
        <is>
          <t>Buffer %</t>
        </is>
      </c>
      <c r="B18" s="4">
        <v>5</v>
      </c>
    </row>
    <row r="19">
      <c r="A19" t="inlineStr" s="0">
        <is>
          <t>Hotel deposit</t>
        </is>
      </c>
      <c r="B19" s="4">
        <v>150</v>
      </c>
    </row>
    <row r="20">
      <c r="A20" t="inlineStr" s="0">
        <is>
          <t>Car deposit</t>
        </is>
      </c>
      <c r="B20" s="4">
        <v>300</v>
      </c>
    </row>
    <row r="23">
      <c r="A23" t="inlineStr" s="0">
        <is>
          <t>Room</t>
        </is>
      </c>
      <c r="B23" s="2">
        <f>ROUND(IF(B6&gt;0,B6,1)*B5*B7,2)</f>
        <v>1260.0</v>
      </c>
    </row>
    <row r="24">
      <c r="A24" t="inlineStr" s="0">
        <is>
          <t>Hotel tax + resort fee</t>
        </is>
      </c>
      <c r="B24" s="2">
        <f>ROUND(B23*B8/100,2)+ROUND(IF(B6&gt;0,B6,1)*B5*B9,2)</f>
        <v>361.2</v>
      </c>
    </row>
    <row r="25">
      <c r="A25" t="inlineStr" s="0">
        <is>
          <t>Flights</t>
        </is>
      </c>
      <c r="B25" s="2">
        <f>ROUND(IF(B4&gt;0,B4,1)*B10,2)</f>
        <v>840.0</v>
      </c>
    </row>
    <row r="26">
      <c r="A26" t="inlineStr" s="0">
        <is>
          <t>Car + driver fees</t>
        </is>
      </c>
      <c r="B26" s="2">
        <f>ROUND((B11+B13)*IF(B12&gt;0,B12,B5),2)</f>
        <v>240.0</v>
      </c>
    </row>
    <row r="27">
      <c r="A27" t="inlineStr" s="0">
        <is>
          <t>Food</t>
        </is>
      </c>
      <c r="B27" s="2">
        <f>ROUND(IF(B4&gt;0,B4,1)*B5*B14,2)</f>
        <v>630.0</v>
      </c>
    </row>
    <row r="28">
      <c r="A28" t="inlineStr" s="0">
        <is>
          <t>Activities</t>
        </is>
      </c>
      <c r="B28" s="2">
        <f>ROUND(B15,2)</f>
        <v>300.0</v>
      </c>
    </row>
    <row r="29">
      <c r="A29" t="inlineStr" s="0">
        <is>
          <t>Insurance</t>
        </is>
      </c>
      <c r="B29" s="2">
        <f>ROUND(B16,2)</f>
        <v>96.0</v>
      </c>
    </row>
    <row r="30">
      <c r="A30" t="inlineStr" s="0">
        <is>
          <t>Card fee</t>
        </is>
      </c>
      <c r="B30" s="2">
        <f>ROUND((B23+B24+B26+B27+B28)*B17/100,2)</f>
        <v>83.74</v>
      </c>
    </row>
    <row r="31">
      <c r="A31" t="inlineStr" s="0">
        <is>
          <t>Buffer</t>
        </is>
      </c>
      <c r="B31" s="2">
        <f>ROUND((B23+B24+B25+B26+B27+B28+B29+B30)*B18/100,2)</f>
        <v>190.55</v>
      </c>
    </row>
    <row r="32">
      <c r="A32" t="inlineStr" s="1">
        <is>
          <t>Trip total</t>
        </is>
      </c>
      <c r="B32" s="3">
        <f>B23+B24+B25+B26+B27+B28+B29+B30+B31</f>
        <v>4001.49</v>
      </c>
    </row>
    <row r="33">
      <c r="A33" t="inlineStr" s="0">
        <is>
          <t>Per person</t>
        </is>
      </c>
      <c r="B33" s="2">
        <f>ROUND(B32/IF(B4&gt;0,B4,1),2)</f>
        <v>2000.75</v>
      </c>
    </row>
    <row r="34">
      <c r="A34" t="inlineStr" s="0">
        <is>
          <t>Per night</t>
        </is>
      </c>
      <c r="B34" s="2">
        <f>IF(B5&gt;0,ROUND(B32/B5,2),0)</f>
        <v>571.64</v>
      </c>
    </row>
    <row r="35">
      <c r="A35" t="inlineStr" s="0">
        <is>
          <t>Held, not spent</t>
        </is>
      </c>
      <c r="B35" s="2">
        <f>B19+B20</f>
        <v>450.0</v>
      </c>
    </row>
  </sheetData>
</worksheet>
</file>